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_Документы\ПРОЕКТ по бюджету\Проект по бюджету на 2020-2022\Гор. бюджет\"/>
    </mc:Choice>
  </mc:AlternateContent>
  <bookViews>
    <workbookView xWindow="360" yWindow="15" windowWidth="15480" windowHeight="10170"/>
  </bookViews>
  <sheets>
    <sheet name="оценка 2019" sheetId="8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E30" i="8" l="1"/>
  <c r="E24" i="8" s="1"/>
  <c r="E5" i="8" s="1"/>
  <c r="E46" i="8" s="1"/>
  <c r="C24" i="8"/>
  <c r="D5" i="8"/>
  <c r="E41" i="8"/>
  <c r="E28" i="8"/>
  <c r="D59" i="8"/>
  <c r="E59" i="8"/>
  <c r="C59" i="8"/>
  <c r="D12" i="8" l="1"/>
  <c r="D11" i="8" s="1"/>
  <c r="D6" i="8" s="1"/>
  <c r="D24" i="8"/>
  <c r="D25" i="8"/>
  <c r="D7" i="8"/>
  <c r="D41" i="8"/>
  <c r="D40" i="8" s="1"/>
  <c r="E40" i="8"/>
  <c r="D46" i="8" l="1"/>
  <c r="D60" i="8" s="1"/>
  <c r="E38" i="8"/>
  <c r="D35" i="8"/>
  <c r="E35" i="8"/>
  <c r="C35" i="8"/>
  <c r="D38" i="8"/>
  <c r="C38" i="8"/>
  <c r="D33" i="8"/>
  <c r="D28" i="8"/>
  <c r="D30" i="8"/>
  <c r="D21" i="8"/>
  <c r="D19" i="8" s="1"/>
  <c r="E21" i="8"/>
  <c r="D17" i="8"/>
  <c r="C20" i="1" l="1"/>
  <c r="C39" i="1"/>
  <c r="C33" i="1"/>
  <c r="D6" i="1"/>
  <c r="D16" i="1"/>
  <c r="C16" i="1"/>
  <c r="C6" i="1"/>
  <c r="C36" i="1" l="1"/>
  <c r="C32" i="1" s="1"/>
  <c r="C41" i="8" l="1"/>
  <c r="C40" i="8" s="1"/>
  <c r="C33" i="8" l="1"/>
  <c r="C30" i="8"/>
  <c r="E17" i="8"/>
  <c r="C17" i="8"/>
  <c r="D36" i="1" l="1"/>
  <c r="C23" i="1" l="1"/>
  <c r="C7" i="8" l="1"/>
  <c r="C25" i="8"/>
  <c r="C21" i="8"/>
  <c r="C12" i="8"/>
  <c r="C11" i="8" s="1"/>
  <c r="C28" i="8"/>
  <c r="E7" i="8"/>
  <c r="E33" i="8"/>
  <c r="E25" i="8"/>
  <c r="E19" i="8"/>
  <c r="E12" i="8"/>
  <c r="E11" i="8" l="1"/>
  <c r="C19" i="8"/>
  <c r="E6" i="8" l="1"/>
  <c r="C6" i="8"/>
  <c r="C5" i="8" s="1"/>
  <c r="E60" i="8" l="1"/>
  <c r="C46" i="8"/>
  <c r="E22" i="1"/>
  <c r="E19" i="1"/>
  <c r="E21" i="1"/>
  <c r="D28" i="1"/>
  <c r="D23" i="1"/>
  <c r="D26" i="1"/>
  <c r="D30" i="1"/>
  <c r="D20" i="1"/>
  <c r="D18" i="1" s="1"/>
  <c r="C30" i="1"/>
  <c r="C28" i="1"/>
  <c r="E28" i="1" s="1"/>
  <c r="C26" i="1"/>
  <c r="C18" i="1"/>
  <c r="E30" i="1" l="1"/>
  <c r="F23" i="1"/>
  <c r="C60" i="8"/>
  <c r="E26" i="1"/>
  <c r="E18" i="1"/>
  <c r="E23" i="1"/>
  <c r="E20" i="1"/>
  <c r="E16" i="1"/>
  <c r="D11" i="1"/>
  <c r="D10" i="1" s="1"/>
  <c r="D5" i="1" s="1"/>
  <c r="F6" i="1" l="1"/>
  <c r="F5" i="1" s="1"/>
  <c r="C11" i="1"/>
  <c r="C10" i="1" s="1"/>
  <c r="C5" i="1" l="1"/>
  <c r="C43" i="1" s="1"/>
  <c r="E6" i="1"/>
  <c r="E42" i="1"/>
  <c r="E41" i="1"/>
  <c r="E5" i="1" l="1"/>
  <c r="D32" i="1"/>
  <c r="D43" i="1" s="1"/>
  <c r="E12" i="1"/>
  <c r="E13" i="1"/>
  <c r="E14" i="1"/>
  <c r="E15" i="1"/>
  <c r="E10" i="1"/>
  <c r="E11" i="1"/>
  <c r="E34" i="1" l="1"/>
  <c r="E36" i="1"/>
  <c r="E38" i="1"/>
  <c r="E40" i="1"/>
  <c r="E31" i="1"/>
  <c r="E29" i="1"/>
  <c r="E27" i="1"/>
  <c r="E25" i="1"/>
  <c r="E24" i="1"/>
  <c r="E17" i="1"/>
  <c r="E9" i="1"/>
  <c r="E8" i="1"/>
  <c r="E7" i="1"/>
  <c r="E39" i="1" l="1"/>
  <c r="E32" i="1" s="1"/>
  <c r="E43" i="1" l="1"/>
</calcChain>
</file>

<file path=xl/sharedStrings.xml><?xml version="1.0" encoding="utf-8"?>
<sst xmlns="http://schemas.openxmlformats.org/spreadsheetml/2006/main" count="192" uniqueCount="143">
  <si>
    <t>Код  классификации доходов бюджетов Российской Федерации</t>
  </si>
  <si>
    <t>Наименование доходов</t>
  </si>
  <si>
    <t>сумма (в рублях)</t>
  </si>
  <si>
    <t>НАЛОГОВЫЕ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</si>
  <si>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</si>
  <si>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</si>
  <si>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</si>
  <si>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 в соответствии со статьями 227,227.1, и 228 Налогового кодекса Российской Федерации</t>
  </si>
  <si>
    <t>182 1 0102020 01 0000 110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</si>
  <si>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</si>
  <si>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</si>
  <si>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</si>
  <si>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182 1 05 00000 00 0000 000</t>
  </si>
  <si>
    <t>Налоги на совокупный доход</t>
  </si>
  <si>
    <t>182 1 05 03010 01 0000 110</t>
  </si>
  <si>
    <t>Единый сельскохозяйственный налог</t>
  </si>
  <si>
    <t>НЕНАЛОГОВЫЕ ДОХОДЫ</t>
  </si>
  <si>
    <t>166 1  11 00000 00 0000 000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</si>
  <si>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</si>
  <si>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</si>
  <si>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000 1 13 00000 00 0000 130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</si>
  <si>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</si>
  <si>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</si>
  <si>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</si>
  <si>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</si>
  <si>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</si>
  <si>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2 00 00000 00 0000 000</t>
  </si>
  <si>
    <t>Безвозмездные поступления</t>
  </si>
  <si>
    <t>Дотации бюджетам муниципальных районов на выравнивание уровня бюджетной обеспеченности</t>
  </si>
  <si>
    <t>Субсидии бюджетам бюджетной системы Российской Федерации (межбюджетные субсидии)</t>
  </si>
  <si>
    <t>Прочие субсидии бюджетам муниципальных районов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</si>
  <si>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</si>
  <si>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</si>
  <si>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ВСЕГО ДОХОДОВ</t>
  </si>
  <si>
    <t>отклонение</t>
  </si>
  <si>
    <t>166 1 11 05013 13 0000 120</t>
  </si>
  <si>
    <t>166 1 14 06013 13 0000430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</si>
  <si>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</si>
  <si>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</si>
  <si>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</si>
  <si>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</si>
  <si>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</si>
  <si>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</si>
  <si>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</si>
  <si>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</si>
  <si>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</si>
  <si>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подлежищие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</si>
  <si>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</si>
  <si>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</si>
  <si>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Иные межбюджетные трансферты</t>
  </si>
  <si>
    <t>0001 06 00000 00 0000 000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</si>
  <si>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</si>
  <si>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</si>
  <si>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</si>
  <si>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182 1 06 06000 00 0000 110</t>
  </si>
  <si>
    <t>Земельный налог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</si>
  <si>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</si>
  <si>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</si>
  <si>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</si>
  <si>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</si>
  <si>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168 1 11 09045 13 0000 120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</si>
  <si>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</si>
  <si>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000 1 15 00000 00 0000 000</t>
  </si>
  <si>
    <t>Административные платежи и сборы</t>
  </si>
  <si>
    <t>168 1 15 02050 13 0000 140</t>
  </si>
  <si>
    <t>Платежи, взимаемые органами местного самоуправления(организациями) городскихпоселений за выполнение определенных функций</t>
  </si>
  <si>
    <t>093 2 02 03000 00 0000 151</t>
  </si>
  <si>
    <t>093 2 02 03007 05 0000 151</t>
  </si>
  <si>
    <t>093 2 02 04000 05 0000 151</t>
  </si>
  <si>
    <t>093 2 02 04025 13 0000 151</t>
  </si>
  <si>
    <t>Межбюджетные трансферты, передаваемые бюджетам городских поселений на комплектование книжных фондов библиотек муниципальных образований</t>
  </si>
  <si>
    <t>847 1 13 01995 13 0000 130</t>
  </si>
  <si>
    <t>Раздел</t>
  </si>
  <si>
    <t>РАСХОДЫ</t>
  </si>
  <si>
    <t>2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</si>
  <si>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</si>
  <si>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</si>
  <si>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</si>
  <si>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</si>
  <si>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</si>
  <si>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</si>
  <si>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</si>
  <si>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</si>
  <si>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0700</t>
  </si>
  <si>
    <t>Образование</t>
  </si>
  <si>
    <t>0800</t>
  </si>
  <si>
    <t>Культура, кинематография и средства массовой информации</t>
  </si>
  <si>
    <t>Социальная политика</t>
  </si>
  <si>
    <t>Физическая культура и спорт</t>
  </si>
  <si>
    <t>ВСЕГО РАСХОДОВ</t>
  </si>
  <si>
    <t>Дефицит, профицит  (-,+)</t>
  </si>
  <si>
    <t>Дотации бюджетам городских поселений на поддержку мер по обеспечению сбалансированности бюджетов</t>
  </si>
  <si>
    <t>НАЛОГОВЫЕ И НЕНАЛОГОВЫЕ ДОХОДЫ</t>
  </si>
  <si>
    <t>093 2 02 15001 13 0000 151</t>
  </si>
  <si>
    <t>093 2 02 20000 00 0000 151</t>
  </si>
  <si>
    <t>093 2 02 29999 05 0000 151</t>
  </si>
  <si>
    <t>Субсидия бюджетам муниципальных районов на поддержку отрасли культуры</t>
  </si>
  <si>
    <t>092 2 02 25519 13 0000 151</t>
  </si>
  <si>
    <t>203 1 14 02053 13 0000 410</t>
  </si>
  <si>
    <t>203 1 13 01995 13 0000 130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</si>
  <si>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автономныхучреждений, а также имущества муниципальных унитарных предпиятий, в том числе казенных), в части реализации основных средствпо указанному имуществу</t>
  </si>
  <si>
    <t>203 1 15 02050 13 0000 140</t>
  </si>
  <si>
    <t>093 2 02 15002 13 0000 151</t>
  </si>
  <si>
    <t>Налоговые и неналоговые доходы</t>
  </si>
  <si>
    <t>000 1 00 00000 00 0000 000</t>
  </si>
  <si>
    <t>203 1 11 09045 13 0000 120</t>
  </si>
  <si>
    <t>0001 16 00000 00 0000 000</t>
  </si>
  <si>
    <t>Штрафы, санкции, возмещение ущерба</t>
  </si>
  <si>
    <t>3</t>
  </si>
  <si>
    <t>000 2 00 00000 00 0000 000</t>
  </si>
  <si>
    <t>0002 02 00000 00 0000 000</t>
  </si>
  <si>
    <t>Безвозмездные поступления от других бюджетов бюджетной системы Российской Федерации</t>
  </si>
  <si>
    <t>093 2 02 30000 00 0000 151</t>
  </si>
  <si>
    <t>Анализ доходов на 2020 год к 2019</t>
  </si>
  <si>
    <t>Утверждено решением сессии на 2019 год первонач.</t>
  </si>
  <si>
    <t>Предусмотрено на 2020</t>
  </si>
  <si>
    <t>093 2 02 15002 13 0000 150</t>
  </si>
  <si>
    <t>093 2 02 10000 00 0000 000</t>
  </si>
  <si>
    <t>Дотации бюджетам бюджетной системы Российской Федерации</t>
  </si>
  <si>
    <t>Оценка ожидаемого исполнения бюджета Гаврилово-Посадского городского поселения по доходам и расходам за 2019 год</t>
  </si>
  <si>
    <t>Утверждено по бюджету на 2019 год (руб.)</t>
  </si>
  <si>
    <t>Ожидаемое исполнение за 2019 года (руб)</t>
  </si>
  <si>
    <t>Фактически поступило за 9 месяцев 2019 года (руб.)</t>
  </si>
  <si>
    <t>042 1 16 90050 13 0000 140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</si>
  <si>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</si>
  <si>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203 1 16 90050 13 0000 140</t>
  </si>
  <si>
    <t>000 1 17 00000 00 0000 180</t>
  </si>
  <si>
    <t>Прочие неналоговые доходы</t>
  </si>
  <si>
    <t>203 1 17 05050 13 0000 180</t>
  </si>
  <si>
    <t>прочие неналоговые доходы бюджетов городских поселений</t>
  </si>
  <si>
    <t>Субвенции бюджетам бюджетной системы Российской Федерации</t>
  </si>
  <si>
    <t>100 1 03 02231 01 0000 110</t>
  </si>
  <si>
    <t>100 1 03 02241 01 0000 110</t>
  </si>
  <si>
    <t>100 1 03 02251 01 0000 110</t>
  </si>
  <si>
    <t>100 1 03 02261 01 0000 110</t>
  </si>
  <si>
    <t>1300</t>
  </si>
  <si>
    <t>Обслуживание государственного и муниципального долга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</si>
  <si>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</si>
  <si>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</si>
  <si>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</si>
  <si>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</si>
  <si>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</si>
  <si>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Дотации бюджетам городских поселений на выравнивание  бюджетной обеспеченности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</si>
</sst>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justify" vertical="top" wrapText="1"/>
    </xf>
    <xf numFmtId="43" fontId="1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43" fontId="9" fillId="0" borderId="1" xfId="1" applyFont="1" applyBorder="1" applyAlignment="1">
      <alignment horizontal="center" vertical="top" wrapText="1"/>
    </xf>
    <xf numFmtId="43" fontId="6" fillId="0" borderId="1" xfId="1" applyFont="1" applyBorder="1" applyAlignment="1">
      <alignment vertical="top" wrapText="1"/>
    </xf>
    <xf numFmtId="43" fontId="6" fillId="0" borderId="1" xfId="1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horizontal="center" vertical="center"/>
    </xf>
    <xf numFmtId="4" fontId="8" fillId="0" borderId="1" xfId="0" applyNumberFormat="1" applyFont="1" applyBorder="1" applyAlignment="1"/>
    <xf numFmtId="4" fontId="1" fillId="0" borderId="1" xfId="0" applyNumberFormat="1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/>
    <xf numFmtId="4" fontId="6" fillId="0" borderId="1" xfId="0" applyNumberFormat="1" applyFont="1" applyBorder="1" applyAlignment="1">
      <alignment vertical="top" wrapText="1"/>
    </xf>
    <xf numFmtId="4" fontId="0" fillId="0" borderId="0" xfId="0" applyNumberFormat="1"/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2" xfId="0" applyNumberFormat="1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A40" workbookViewId="0">
      <selection activeCell="F54" sqref="F54"/>
    </sheetView>
  </sheetViews>
  <sheetFormatPr defaultRowHeight="15" x14ac:dyDescent="0.25"/>
  <cols>
    <col min="1" max="1" width="27.85546875" customWidth="1"/>
    <col min="2" max="2" width="44" customWidth="1"/>
    <col min="3" max="4" width="17.42578125" customWidth="1"/>
    <col min="5" max="5" width="18" customWidth="1"/>
    <col min="9" max="9" width="11.42578125" bestFit="1" customWidth="1"/>
    <col min="11" max="11" width="11.42578125" bestFit="1" customWidth="1"/>
  </cols>
  <sheetData>
    <row r="1" spans="1:11" ht="52.9" customHeight="1" x14ac:dyDescent="0.3">
      <c r="A1" s="70" t="s">
        <v>119</v>
      </c>
      <c r="B1" s="71"/>
      <c r="C1" s="71"/>
      <c r="D1" s="71"/>
      <c r="E1" s="71"/>
      <c r="F1" s="39"/>
      <c r="G1" s="39"/>
      <c r="H1" s="39"/>
      <c r="I1" s="39"/>
      <c r="J1" s="39"/>
      <c r="K1" s="39"/>
    </row>
    <row r="2" spans="1:11" ht="15.75" customHeight="1" x14ac:dyDescent="0.25">
      <c r="A2" s="66" t="s">
        <v>0</v>
      </c>
      <c r="B2" s="68" t="s">
        <v>1</v>
      </c>
      <c r="C2" s="66" t="s">
        <v>120</v>
      </c>
      <c r="D2" s="66" t="s">
        <v>122</v>
      </c>
      <c r="E2" s="72" t="s">
        <v>121</v>
      </c>
    </row>
    <row r="3" spans="1:11" ht="63" customHeight="1" x14ac:dyDescent="0.25">
      <c r="A3" s="67"/>
      <c r="B3" s="69"/>
      <c r="C3" s="67"/>
      <c r="D3" s="67"/>
      <c r="E3" s="73"/>
    </row>
    <row r="4" spans="1:11" ht="15.75" x14ac:dyDescent="0.25">
      <c r="A4" s="29">
        <v>1</v>
      </c>
      <c r="B4" s="28">
        <v>2</v>
      </c>
      <c r="C4" s="1">
        <v>3</v>
      </c>
      <c r="D4" s="36"/>
      <c r="E4" s="1">
        <v>4</v>
      </c>
    </row>
    <row r="5" spans="1:11" ht="29.25" customHeight="1" x14ac:dyDescent="0.25">
      <c r="A5" s="29" t="s">
        <v>104</v>
      </c>
      <c r="B5" s="40" t="s">
        <v>103</v>
      </c>
      <c r="C5" s="55">
        <f>C6+C24</f>
        <v>31405668.920000002</v>
      </c>
      <c r="D5" s="55">
        <f t="shared" ref="D5" si="0">D6+D24</f>
        <v>19645263.559999999</v>
      </c>
      <c r="E5" s="55">
        <f>E6+E24</f>
        <v>28252732.82</v>
      </c>
    </row>
    <row r="6" spans="1:11" ht="15.75" x14ac:dyDescent="0.25">
      <c r="A6" s="4"/>
      <c r="B6" s="5" t="s">
        <v>3</v>
      </c>
      <c r="C6" s="57">
        <f>C7+C11+C17+C19</f>
        <v>24949633.310000002</v>
      </c>
      <c r="D6" s="57">
        <f>D7+D11+D17+D19</f>
        <v>18205823.48</v>
      </c>
      <c r="E6" s="57">
        <f>E7+E11+E17+E19</f>
        <v>26407349.240000002</v>
      </c>
    </row>
    <row r="7" spans="1:11" ht="22.5" customHeight="1" x14ac:dyDescent="0.25">
      <c r="A7" s="6" t="s">
        <v>4</v>
      </c>
      <c r="B7" s="7" t="s">
        <v>5</v>
      </c>
      <c r="C7" s="58">
        <f>C8+C9+C10</f>
        <v>20013839.170000002</v>
      </c>
      <c r="D7" s="58">
        <f>D8+D9+D10</f>
        <v>14729202.309999999</v>
      </c>
      <c r="E7" s="58">
        <f>E8+E9+E10</f>
        <v>20943000</v>
      </c>
    </row>
    <row r="8" spans="1:11" ht="117.75" customHeight="1" x14ac:dyDescent="0.25">
      <c r="A8" s="8" t="s">
        <v>6</v>
      </c>
      <c r="B8" s="15" t="s">
        <v>7</v>
      </c>
      <c r="C8" s="59">
        <v>19693839.170000002</v>
      </c>
      <c r="D8" s="60">
        <v>14474000.1</v>
      </c>
      <c r="E8" s="61">
        <v>20598000</v>
      </c>
    </row>
    <row r="9" spans="1:11" ht="183.75" customHeight="1" x14ac:dyDescent="0.25">
      <c r="A9" s="16" t="s">
        <v>8</v>
      </c>
      <c r="B9" s="17" t="s">
        <v>9</v>
      </c>
      <c r="C9" s="59">
        <v>250000</v>
      </c>
      <c r="D9" s="60">
        <v>97904.67</v>
      </c>
      <c r="E9" s="59">
        <v>140000</v>
      </c>
    </row>
    <row r="10" spans="1:11" ht="72.75" customHeight="1" x14ac:dyDescent="0.25">
      <c r="A10" s="16" t="s">
        <v>10</v>
      </c>
      <c r="B10" s="17" t="s">
        <v>11</v>
      </c>
      <c r="C10" s="59">
        <v>70000</v>
      </c>
      <c r="D10" s="60">
        <v>157297.54</v>
      </c>
      <c r="E10" s="59">
        <v>205000</v>
      </c>
    </row>
    <row r="11" spans="1:11" ht="61.5" customHeight="1" x14ac:dyDescent="0.25">
      <c r="A11" s="23" t="s">
        <v>37</v>
      </c>
      <c r="B11" s="24" t="s">
        <v>38</v>
      </c>
      <c r="C11" s="59">
        <f>C12</f>
        <v>1225794.1399999999</v>
      </c>
      <c r="D11" s="59">
        <f>D12</f>
        <v>1015925.9700000002</v>
      </c>
      <c r="E11" s="62">
        <f>E12</f>
        <v>1374349.2400000002</v>
      </c>
    </row>
    <row r="12" spans="1:11" ht="57" customHeight="1" x14ac:dyDescent="0.25">
      <c r="A12" s="16" t="s">
        <v>39</v>
      </c>
      <c r="B12" s="17" t="s">
        <v>40</v>
      </c>
      <c r="C12" s="62">
        <f>C13+C14+C15+C16</f>
        <v>1225794.1399999999</v>
      </c>
      <c r="D12" s="62">
        <f>D13+D14+D15+D16</f>
        <v>1015925.9700000002</v>
      </c>
      <c r="E12" s="59">
        <f>E13+E14+E15+E16</f>
        <v>1374349.2400000002</v>
      </c>
    </row>
    <row r="13" spans="1:11" ht="174" customHeight="1" x14ac:dyDescent="0.25">
      <c r="A13" s="16" t="s">
        <v>131</v>
      </c>
      <c r="B13" s="79" t="s">
        <v>137</v>
      </c>
      <c r="C13" s="59">
        <v>444504.97</v>
      </c>
      <c r="D13" s="60">
        <v>459889.99</v>
      </c>
      <c r="E13" s="59">
        <v>629495.56000000006</v>
      </c>
    </row>
    <row r="14" spans="1:11" ht="210.75" customHeight="1" x14ac:dyDescent="0.25">
      <c r="A14" s="16" t="s">
        <v>132</v>
      </c>
      <c r="B14" s="17" t="s">
        <v>138</v>
      </c>
      <c r="C14" s="59">
        <v>3114.46</v>
      </c>
      <c r="D14" s="60">
        <v>3496.38</v>
      </c>
      <c r="E14" s="59">
        <v>4277.4399999999996</v>
      </c>
    </row>
    <row r="15" spans="1:11" ht="174" customHeight="1" x14ac:dyDescent="0.25">
      <c r="A15" s="16" t="s">
        <v>133</v>
      </c>
      <c r="B15" s="17" t="s">
        <v>139</v>
      </c>
      <c r="C15" s="59">
        <v>860831.32</v>
      </c>
      <c r="D15" s="60">
        <v>630320.81000000006</v>
      </c>
      <c r="E15" s="59">
        <v>830110.37</v>
      </c>
    </row>
    <row r="16" spans="1:11" ht="178.5" customHeight="1" x14ac:dyDescent="0.25">
      <c r="A16" s="16" t="s">
        <v>134</v>
      </c>
      <c r="B16" s="17" t="s">
        <v>140</v>
      </c>
      <c r="C16" s="59">
        <v>-82656.61</v>
      </c>
      <c r="D16" s="60">
        <v>-77781.210000000006</v>
      </c>
      <c r="E16" s="59">
        <v>-89534.13</v>
      </c>
    </row>
    <row r="17" spans="1:11" ht="31.5" x14ac:dyDescent="0.25">
      <c r="A17" s="23" t="s">
        <v>12</v>
      </c>
      <c r="B17" s="14" t="s">
        <v>13</v>
      </c>
      <c r="C17" s="62">
        <f>C18</f>
        <v>210000</v>
      </c>
      <c r="D17" s="62">
        <f>D18</f>
        <v>166885.57999999999</v>
      </c>
      <c r="E17" s="62">
        <f t="shared" ref="E17" si="1">E18</f>
        <v>170000</v>
      </c>
    </row>
    <row r="18" spans="1:11" ht="20.25" customHeight="1" x14ac:dyDescent="0.25">
      <c r="A18" s="16" t="s">
        <v>14</v>
      </c>
      <c r="B18" s="12" t="s">
        <v>15</v>
      </c>
      <c r="C18" s="59">
        <v>210000</v>
      </c>
      <c r="D18" s="60">
        <v>166885.57999999999</v>
      </c>
      <c r="E18" s="59">
        <v>170000</v>
      </c>
    </row>
    <row r="19" spans="1:11" ht="20.25" customHeight="1" x14ac:dyDescent="0.25">
      <c r="A19" s="23" t="s">
        <v>50</v>
      </c>
      <c r="B19" s="14" t="s">
        <v>51</v>
      </c>
      <c r="C19" s="62">
        <f>C20+C21</f>
        <v>3500000</v>
      </c>
      <c r="D19" s="62">
        <f>D20+D21</f>
        <v>2293809.62</v>
      </c>
      <c r="E19" s="62">
        <f>E20+E21</f>
        <v>3920000</v>
      </c>
    </row>
    <row r="20" spans="1:11" ht="20.25" customHeight="1" x14ac:dyDescent="0.25">
      <c r="A20" s="16" t="s">
        <v>53</v>
      </c>
      <c r="B20" s="12" t="s">
        <v>52</v>
      </c>
      <c r="C20" s="59">
        <v>650000</v>
      </c>
      <c r="D20" s="60">
        <v>236724.84</v>
      </c>
      <c r="E20" s="59">
        <v>670000</v>
      </c>
    </row>
    <row r="21" spans="1:11" ht="20.25" customHeight="1" x14ac:dyDescent="0.25">
      <c r="A21" s="16" t="s">
        <v>54</v>
      </c>
      <c r="B21" s="12" t="s">
        <v>55</v>
      </c>
      <c r="C21" s="59">
        <f>C22+C23</f>
        <v>2850000</v>
      </c>
      <c r="D21" s="59">
        <f t="shared" ref="D21:E21" si="2">D22+D23</f>
        <v>2057084.78</v>
      </c>
      <c r="E21" s="59">
        <f t="shared" si="2"/>
        <v>3250000</v>
      </c>
    </row>
    <row r="22" spans="1:11" ht="64.900000000000006" customHeight="1" x14ac:dyDescent="0.25">
      <c r="A22" s="16" t="s">
        <v>56</v>
      </c>
      <c r="B22" s="12" t="s">
        <v>57</v>
      </c>
      <c r="C22" s="59">
        <v>1850000</v>
      </c>
      <c r="D22" s="60">
        <v>1568445.47</v>
      </c>
      <c r="E22" s="59">
        <v>2100000</v>
      </c>
    </row>
    <row r="23" spans="1:11" ht="65.45" customHeight="1" x14ac:dyDescent="0.25">
      <c r="A23" s="16" t="s">
        <v>58</v>
      </c>
      <c r="B23" s="12" t="s">
        <v>59</v>
      </c>
      <c r="C23" s="59">
        <v>1000000</v>
      </c>
      <c r="D23" s="60">
        <v>488639.31</v>
      </c>
      <c r="E23" s="59">
        <v>1150000</v>
      </c>
    </row>
    <row r="24" spans="1:11" ht="15.75" x14ac:dyDescent="0.25">
      <c r="A24" s="8"/>
      <c r="B24" s="11" t="s">
        <v>16</v>
      </c>
      <c r="C24" s="62">
        <f>C25+C28+C30+C33+C35+C38</f>
        <v>6456035.6100000003</v>
      </c>
      <c r="D24" s="62">
        <f t="shared" ref="D24" si="3">D25+D28+D30+D33+D35+D38</f>
        <v>1439440.0799999998</v>
      </c>
      <c r="E24" s="62">
        <f>E25+E28+E30+E33+E35+E38</f>
        <v>1845383.5799999998</v>
      </c>
    </row>
    <row r="25" spans="1:11" ht="51.75" customHeight="1" x14ac:dyDescent="0.25">
      <c r="A25" s="6" t="s">
        <v>17</v>
      </c>
      <c r="B25" s="11" t="s">
        <v>18</v>
      </c>
      <c r="C25" s="62">
        <f>C26+C27</f>
        <v>559700</v>
      </c>
      <c r="D25" s="62">
        <f>D26+D27</f>
        <v>507505.75</v>
      </c>
      <c r="E25" s="62">
        <f>E26+E27</f>
        <v>734864.19</v>
      </c>
      <c r="I25" s="65"/>
      <c r="K25" s="65"/>
    </row>
    <row r="26" spans="1:11" ht="121.5" customHeight="1" x14ac:dyDescent="0.25">
      <c r="A26" s="16" t="s">
        <v>35</v>
      </c>
      <c r="B26" s="18" t="s">
        <v>19</v>
      </c>
      <c r="C26" s="59">
        <v>480000</v>
      </c>
      <c r="D26" s="60">
        <v>492641.56</v>
      </c>
      <c r="E26" s="59">
        <v>720000</v>
      </c>
    </row>
    <row r="27" spans="1:11" ht="118.5" customHeight="1" x14ac:dyDescent="0.25">
      <c r="A27" s="16" t="s">
        <v>105</v>
      </c>
      <c r="B27" s="12" t="s">
        <v>141</v>
      </c>
      <c r="C27" s="59">
        <v>79700</v>
      </c>
      <c r="D27" s="60">
        <v>14864.19</v>
      </c>
      <c r="E27" s="59">
        <v>14864.19</v>
      </c>
    </row>
    <row r="28" spans="1:11" ht="36.75" customHeight="1" x14ac:dyDescent="0.25">
      <c r="A28" s="6" t="s">
        <v>20</v>
      </c>
      <c r="B28" s="7" t="s">
        <v>21</v>
      </c>
      <c r="C28" s="62">
        <f>C29</f>
        <v>23000</v>
      </c>
      <c r="D28" s="62">
        <f>D29</f>
        <v>22690</v>
      </c>
      <c r="E28" s="62">
        <f>E29</f>
        <v>23000</v>
      </c>
    </row>
    <row r="29" spans="1:11" ht="61.5" customHeight="1" x14ac:dyDescent="0.25">
      <c r="A29" s="16" t="s">
        <v>99</v>
      </c>
      <c r="B29" s="19" t="s">
        <v>22</v>
      </c>
      <c r="C29" s="59">
        <v>23000</v>
      </c>
      <c r="D29" s="60">
        <v>22690</v>
      </c>
      <c r="E29" s="59">
        <v>23000</v>
      </c>
    </row>
    <row r="30" spans="1:11" ht="41.25" customHeight="1" x14ac:dyDescent="0.25">
      <c r="A30" s="23" t="s">
        <v>23</v>
      </c>
      <c r="B30" s="14" t="s">
        <v>24</v>
      </c>
      <c r="C30" s="62">
        <f>C32+C31</f>
        <v>5383200</v>
      </c>
      <c r="D30" s="62">
        <f>D32+D31</f>
        <v>245096.27</v>
      </c>
      <c r="E30" s="62">
        <f>E32+E31</f>
        <v>252000</v>
      </c>
    </row>
    <row r="31" spans="1:11" ht="135.75" customHeight="1" x14ac:dyDescent="0.25">
      <c r="A31" s="16" t="s">
        <v>98</v>
      </c>
      <c r="B31" s="12" t="s">
        <v>100</v>
      </c>
      <c r="C31" s="59">
        <v>5263200</v>
      </c>
      <c r="D31" s="60">
        <v>0</v>
      </c>
      <c r="E31" s="59">
        <v>0</v>
      </c>
    </row>
    <row r="32" spans="1:11" ht="73.5" customHeight="1" x14ac:dyDescent="0.25">
      <c r="A32" s="16" t="s">
        <v>36</v>
      </c>
      <c r="B32" s="12" t="s">
        <v>25</v>
      </c>
      <c r="C32" s="59">
        <v>120000</v>
      </c>
      <c r="D32" s="60">
        <v>245096.27</v>
      </c>
      <c r="E32" s="59">
        <v>252000</v>
      </c>
    </row>
    <row r="33" spans="1:5" ht="29.45" customHeight="1" x14ac:dyDescent="0.25">
      <c r="A33" s="23" t="s">
        <v>62</v>
      </c>
      <c r="B33" s="7" t="s">
        <v>63</v>
      </c>
      <c r="C33" s="62">
        <f>C34</f>
        <v>372796.95</v>
      </c>
      <c r="D33" s="62">
        <f>D34</f>
        <v>478628.67</v>
      </c>
      <c r="E33" s="58">
        <f>E34</f>
        <v>650000</v>
      </c>
    </row>
    <row r="34" spans="1:5" ht="72.75" customHeight="1" x14ac:dyDescent="0.25">
      <c r="A34" s="16" t="s">
        <v>101</v>
      </c>
      <c r="B34" s="13" t="s">
        <v>65</v>
      </c>
      <c r="C34" s="55">
        <v>372796.95</v>
      </c>
      <c r="D34" s="56">
        <v>478628.67</v>
      </c>
      <c r="E34" s="59">
        <v>650000</v>
      </c>
    </row>
    <row r="35" spans="1:5" ht="37.9" customHeight="1" x14ac:dyDescent="0.25">
      <c r="A35" s="23" t="s">
        <v>106</v>
      </c>
      <c r="B35" s="41" t="s">
        <v>107</v>
      </c>
      <c r="C35" s="58">
        <f>C36+C37</f>
        <v>0</v>
      </c>
      <c r="D35" s="58">
        <f t="shared" ref="D35:E35" si="4">D36+D37</f>
        <v>39180.729999999996</v>
      </c>
      <c r="E35" s="58">
        <f t="shared" si="4"/>
        <v>39180.729999999996</v>
      </c>
    </row>
    <row r="36" spans="1:5" ht="73.5" customHeight="1" x14ac:dyDescent="0.25">
      <c r="A36" s="16" t="s">
        <v>123</v>
      </c>
      <c r="B36" s="13" t="s">
        <v>124</v>
      </c>
      <c r="C36" s="55">
        <v>0</v>
      </c>
      <c r="D36" s="56">
        <v>10000</v>
      </c>
      <c r="E36" s="59">
        <v>10000</v>
      </c>
    </row>
    <row r="37" spans="1:5" ht="69" customHeight="1" x14ac:dyDescent="0.25">
      <c r="A37" s="16" t="s">
        <v>125</v>
      </c>
      <c r="B37" s="13" t="s">
        <v>124</v>
      </c>
      <c r="C37" s="55">
        <v>0</v>
      </c>
      <c r="D37" s="56">
        <v>29180.73</v>
      </c>
      <c r="E37" s="59">
        <v>29180.73</v>
      </c>
    </row>
    <row r="38" spans="1:5" ht="41.25" customHeight="1" x14ac:dyDescent="0.25">
      <c r="A38" s="23" t="s">
        <v>126</v>
      </c>
      <c r="B38" s="41" t="s">
        <v>127</v>
      </c>
      <c r="C38" s="55">
        <f>C39</f>
        <v>117338.66</v>
      </c>
      <c r="D38" s="55">
        <f t="shared" ref="D38:E38" si="5">D39</f>
        <v>146338.66</v>
      </c>
      <c r="E38" s="55">
        <f t="shared" si="5"/>
        <v>146338.66</v>
      </c>
    </row>
    <row r="39" spans="1:5" ht="35.25" customHeight="1" x14ac:dyDescent="0.25">
      <c r="A39" s="16" t="s">
        <v>128</v>
      </c>
      <c r="B39" s="13" t="s">
        <v>129</v>
      </c>
      <c r="C39" s="55">
        <v>117338.66</v>
      </c>
      <c r="D39" s="56">
        <v>146338.66</v>
      </c>
      <c r="E39" s="59">
        <v>146338.66</v>
      </c>
    </row>
    <row r="40" spans="1:5" ht="15.75" x14ac:dyDescent="0.25">
      <c r="A40" s="6" t="s">
        <v>109</v>
      </c>
      <c r="B40" s="7" t="s">
        <v>27</v>
      </c>
      <c r="C40" s="62">
        <f>C41</f>
        <v>104743960.16</v>
      </c>
      <c r="D40" s="62">
        <f t="shared" ref="D40:E40" si="6">D41</f>
        <v>42995761.210000001</v>
      </c>
      <c r="E40" s="62">
        <f t="shared" si="6"/>
        <v>111245000.16</v>
      </c>
    </row>
    <row r="41" spans="1:5" ht="47.25" x14ac:dyDescent="0.25">
      <c r="A41" s="6" t="s">
        <v>110</v>
      </c>
      <c r="B41" s="7" t="s">
        <v>111</v>
      </c>
      <c r="C41" s="62">
        <f>C42+C43+C44+C45</f>
        <v>104743960.16</v>
      </c>
      <c r="D41" s="62">
        <f>D42+D43+D44+D45</f>
        <v>42995761.210000001</v>
      </c>
      <c r="E41" s="62">
        <f>E42+E43+E44+E45</f>
        <v>111245000.16</v>
      </c>
    </row>
    <row r="42" spans="1:5" ht="39.75" customHeight="1" x14ac:dyDescent="0.25">
      <c r="A42" s="16" t="s">
        <v>93</v>
      </c>
      <c r="B42" s="12" t="s">
        <v>142</v>
      </c>
      <c r="C42" s="59">
        <v>9901400</v>
      </c>
      <c r="D42" s="60">
        <v>7426044</v>
      </c>
      <c r="E42" s="59">
        <v>9901400</v>
      </c>
    </row>
    <row r="43" spans="1:5" ht="57.75" customHeight="1" x14ac:dyDescent="0.25">
      <c r="A43" s="16" t="s">
        <v>102</v>
      </c>
      <c r="B43" s="12" t="s">
        <v>91</v>
      </c>
      <c r="C43" s="59">
        <v>1853320</v>
      </c>
      <c r="D43" s="60">
        <v>1383015</v>
      </c>
      <c r="E43" s="59">
        <v>1854360</v>
      </c>
    </row>
    <row r="44" spans="1:5" ht="57.75" customHeight="1" x14ac:dyDescent="0.25">
      <c r="A44" s="16" t="s">
        <v>94</v>
      </c>
      <c r="B44" s="12" t="s">
        <v>29</v>
      </c>
      <c r="C44" s="59">
        <v>92987858.159999996</v>
      </c>
      <c r="D44" s="60">
        <v>34186702.210000001</v>
      </c>
      <c r="E44" s="59">
        <v>99487858.159999996</v>
      </c>
    </row>
    <row r="45" spans="1:5" ht="44.25" customHeight="1" x14ac:dyDescent="0.25">
      <c r="A45" s="16" t="s">
        <v>112</v>
      </c>
      <c r="B45" s="12" t="s">
        <v>130</v>
      </c>
      <c r="C45" s="59">
        <v>1382</v>
      </c>
      <c r="D45" s="60">
        <v>0</v>
      </c>
      <c r="E45" s="59">
        <v>1382</v>
      </c>
    </row>
    <row r="46" spans="1:5" ht="15.75" x14ac:dyDescent="0.25">
      <c r="A46" s="4"/>
      <c r="B46" s="5" t="s">
        <v>33</v>
      </c>
      <c r="C46" s="58">
        <f>C5+C40</f>
        <v>136149629.07999998</v>
      </c>
      <c r="D46" s="58">
        <f>D5+D40</f>
        <v>62641024.769999996</v>
      </c>
      <c r="E46" s="58">
        <f>E5+E40</f>
        <v>139497732.97999999</v>
      </c>
    </row>
    <row r="47" spans="1:5" x14ac:dyDescent="0.25">
      <c r="E47" s="52"/>
    </row>
    <row r="48" spans="1:5" x14ac:dyDescent="0.25">
      <c r="A48" s="30" t="s">
        <v>72</v>
      </c>
      <c r="B48" s="31" t="s">
        <v>73</v>
      </c>
      <c r="C48" s="31"/>
      <c r="D48" s="51"/>
      <c r="E48" s="22"/>
    </row>
    <row r="49" spans="1:5" x14ac:dyDescent="0.25">
      <c r="A49" s="32">
        <v>1</v>
      </c>
      <c r="B49" s="31" t="s">
        <v>74</v>
      </c>
      <c r="C49" s="31" t="s">
        <v>108</v>
      </c>
      <c r="D49" s="51"/>
      <c r="E49" s="53">
        <v>4</v>
      </c>
    </row>
    <row r="50" spans="1:5" ht="15.75" x14ac:dyDescent="0.25">
      <c r="A50" s="33" t="s">
        <v>75</v>
      </c>
      <c r="B50" s="34" t="s">
        <v>76</v>
      </c>
      <c r="C50" s="48">
        <v>1713304</v>
      </c>
      <c r="D50" s="48">
        <v>517914.72</v>
      </c>
      <c r="E50" s="48">
        <v>1713304</v>
      </c>
    </row>
    <row r="51" spans="1:5" ht="31.5" x14ac:dyDescent="0.25">
      <c r="A51" s="33" t="s">
        <v>77</v>
      </c>
      <c r="B51" s="34" t="s">
        <v>78</v>
      </c>
      <c r="C51" s="49">
        <v>282200</v>
      </c>
      <c r="D51" s="49">
        <v>178638.99</v>
      </c>
      <c r="E51" s="49">
        <v>282200</v>
      </c>
    </row>
    <row r="52" spans="1:5" ht="15.75" x14ac:dyDescent="0.25">
      <c r="A52" s="33" t="s">
        <v>79</v>
      </c>
      <c r="B52" s="34" t="s">
        <v>80</v>
      </c>
      <c r="C52" s="48">
        <v>46328988.579999998</v>
      </c>
      <c r="D52" s="48">
        <v>2663941.61</v>
      </c>
      <c r="E52" s="48">
        <v>48128823.75</v>
      </c>
    </row>
    <row r="53" spans="1:5" ht="15.75" x14ac:dyDescent="0.25">
      <c r="A53" s="33" t="s">
        <v>81</v>
      </c>
      <c r="B53" s="34" t="s">
        <v>82</v>
      </c>
      <c r="C53" s="48">
        <v>106191447.42</v>
      </c>
      <c r="D53" s="48">
        <v>73563689.700000003</v>
      </c>
      <c r="E53" s="48">
        <v>107191448</v>
      </c>
    </row>
    <row r="54" spans="1:5" ht="15.75" x14ac:dyDescent="0.25">
      <c r="A54" s="33" t="s">
        <v>83</v>
      </c>
      <c r="B54" s="34" t="s">
        <v>84</v>
      </c>
      <c r="C54" s="48">
        <v>0</v>
      </c>
      <c r="D54" s="48"/>
      <c r="E54" s="48">
        <v>0</v>
      </c>
    </row>
    <row r="55" spans="1:5" ht="31.5" x14ac:dyDescent="0.25">
      <c r="A55" s="33" t="s">
        <v>85</v>
      </c>
      <c r="B55" s="34" t="s">
        <v>86</v>
      </c>
      <c r="C55" s="49">
        <v>14394184.85</v>
      </c>
      <c r="D55" s="49">
        <v>11384867.58</v>
      </c>
      <c r="E55" s="49">
        <v>14942453</v>
      </c>
    </row>
    <row r="56" spans="1:5" ht="15.75" x14ac:dyDescent="0.25">
      <c r="A56" s="33">
        <v>1000</v>
      </c>
      <c r="B56" s="34" t="s">
        <v>87</v>
      </c>
      <c r="C56" s="48">
        <v>97093.27</v>
      </c>
      <c r="D56" s="48">
        <v>51524.639999999999</v>
      </c>
      <c r="E56" s="48">
        <v>97093.27</v>
      </c>
    </row>
    <row r="57" spans="1:5" ht="15.75" x14ac:dyDescent="0.25">
      <c r="A57" s="33">
        <v>1100</v>
      </c>
      <c r="B57" s="34" t="s">
        <v>88</v>
      </c>
      <c r="C57" s="48">
        <v>117000</v>
      </c>
      <c r="D57" s="48">
        <v>53800</v>
      </c>
      <c r="E57" s="48">
        <v>117000</v>
      </c>
    </row>
    <row r="58" spans="1:5" ht="31.5" x14ac:dyDescent="0.25">
      <c r="A58" s="33" t="s">
        <v>135</v>
      </c>
      <c r="B58" s="34" t="s">
        <v>136</v>
      </c>
      <c r="C58" s="48">
        <v>64356.160000000003</v>
      </c>
      <c r="D58" s="48">
        <v>0</v>
      </c>
      <c r="E58" s="48">
        <v>64356.160000000003</v>
      </c>
    </row>
    <row r="59" spans="1:5" ht="15.75" x14ac:dyDescent="0.25">
      <c r="A59" s="33"/>
      <c r="B59" s="35" t="s">
        <v>89</v>
      </c>
      <c r="C59" s="63">
        <f>C50+C51+C52+C53+C54+C55+C56+C57+C58</f>
        <v>169188574.28</v>
      </c>
      <c r="D59" s="63">
        <f t="shared" ref="D59:E59" si="7">D50+D51+D52+D53+D54+D55+D56+D57+D58</f>
        <v>88414377.239999995</v>
      </c>
      <c r="E59" s="63">
        <f t="shared" si="7"/>
        <v>172536678.18000001</v>
      </c>
    </row>
    <row r="60" spans="1:5" ht="15.75" x14ac:dyDescent="0.25">
      <c r="A60" s="34"/>
      <c r="B60" s="34" t="s">
        <v>90</v>
      </c>
      <c r="C60" s="64">
        <f>C46-C59</f>
        <v>-33038945.200000018</v>
      </c>
      <c r="D60" s="64">
        <f>D46-D59</f>
        <v>-25773352.469999999</v>
      </c>
      <c r="E60" s="54">
        <f>E46-E59</f>
        <v>-33038945.200000018</v>
      </c>
    </row>
  </sheetData>
  <mergeCells count="6">
    <mergeCell ref="A2:A3"/>
    <mergeCell ref="B2:B3"/>
    <mergeCell ref="A1:E1"/>
    <mergeCell ref="C2:C3"/>
    <mergeCell ref="D2:D3"/>
    <mergeCell ref="E2:E3"/>
  </mergeCells>
  <pageMargins left="0.7" right="0.7" top="0.75" bottom="0.75" header="0.3" footer="0.3"/>
  <pageSetup paperSize="9" scale="7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J5" sqref="J5"/>
    </sheetView>
  </sheetViews>
  <sheetFormatPr defaultRowHeight="15" x14ac:dyDescent="0.25"/>
  <cols>
    <col min="1" max="1" width="16.5703125" customWidth="1"/>
    <col min="2" max="2" width="44.42578125" customWidth="1"/>
    <col min="3" max="3" width="17.140625" customWidth="1"/>
    <col min="4" max="4" width="17.5703125" customWidth="1"/>
    <col min="5" max="5" width="16.7109375" customWidth="1"/>
    <col min="6" max="6" width="12.28515625" customWidth="1"/>
  </cols>
  <sheetData>
    <row r="1" spans="1:6" ht="18.75" x14ac:dyDescent="0.3">
      <c r="A1" s="77" t="s">
        <v>113</v>
      </c>
      <c r="B1" s="78"/>
      <c r="C1" s="78"/>
      <c r="D1" s="78"/>
      <c r="E1" s="78"/>
    </row>
    <row r="2" spans="1:6" ht="15.75" x14ac:dyDescent="0.25">
      <c r="A2" s="66" t="s">
        <v>0</v>
      </c>
      <c r="B2" s="68" t="s">
        <v>1</v>
      </c>
      <c r="C2" s="74" t="s">
        <v>2</v>
      </c>
      <c r="D2" s="75"/>
      <c r="E2" s="76"/>
    </row>
    <row r="3" spans="1:6" ht="63" x14ac:dyDescent="0.25">
      <c r="A3" s="67"/>
      <c r="B3" s="69"/>
      <c r="C3" s="20" t="s">
        <v>114</v>
      </c>
      <c r="D3" s="20" t="s">
        <v>115</v>
      </c>
      <c r="E3" s="21" t="s">
        <v>34</v>
      </c>
    </row>
    <row r="4" spans="1:6" ht="15.75" x14ac:dyDescent="0.25">
      <c r="A4" s="2">
        <v>1</v>
      </c>
      <c r="B4" s="3">
        <v>2</v>
      </c>
      <c r="C4" s="1">
        <v>3</v>
      </c>
      <c r="D4" s="1">
        <v>4</v>
      </c>
      <c r="E4" s="1">
        <v>5</v>
      </c>
    </row>
    <row r="5" spans="1:6" ht="15.75" x14ac:dyDescent="0.25">
      <c r="A5" s="4"/>
      <c r="B5" s="5" t="s">
        <v>92</v>
      </c>
      <c r="C5" s="43">
        <f>C6+C10+C16+C18+C23+C26+C28+C30</f>
        <v>24918494.140000001</v>
      </c>
      <c r="D5" s="43">
        <f>D6+D10+D16+D18+D23+D26+D28+D30</f>
        <v>27533154.57</v>
      </c>
      <c r="E5" s="43">
        <f>D5-C5</f>
        <v>2614660.4299999997</v>
      </c>
      <c r="F5" s="38">
        <f>F6+F23</f>
        <v>27533154.57</v>
      </c>
    </row>
    <row r="6" spans="1:6" ht="15.75" x14ac:dyDescent="0.25">
      <c r="A6" s="6" t="s">
        <v>4</v>
      </c>
      <c r="B6" s="7" t="s">
        <v>5</v>
      </c>
      <c r="C6" s="44">
        <f>C7+C8+C9</f>
        <v>19020000</v>
      </c>
      <c r="D6" s="44">
        <f>D7+D8+D9</f>
        <v>20790000</v>
      </c>
      <c r="E6" s="44">
        <f>D6-C6</f>
        <v>1770000</v>
      </c>
      <c r="F6">
        <f>D6+D10+D16+D18</f>
        <v>26347354.57</v>
      </c>
    </row>
    <row r="7" spans="1:6" ht="43.9" customHeight="1" x14ac:dyDescent="0.25">
      <c r="A7" s="8" t="s">
        <v>6</v>
      </c>
      <c r="B7" s="15" t="s">
        <v>7</v>
      </c>
      <c r="C7" s="42">
        <v>18700000</v>
      </c>
      <c r="D7" s="42">
        <v>20500000</v>
      </c>
      <c r="E7" s="46">
        <f>D7-C7</f>
        <v>1800000</v>
      </c>
    </row>
    <row r="8" spans="1:6" ht="55.15" customHeight="1" x14ac:dyDescent="0.25">
      <c r="A8" s="16" t="s">
        <v>8</v>
      </c>
      <c r="B8" s="17" t="s">
        <v>9</v>
      </c>
      <c r="C8" s="42">
        <v>250000</v>
      </c>
      <c r="D8" s="42">
        <v>140000</v>
      </c>
      <c r="E8" s="46">
        <f>D8-C8</f>
        <v>-110000</v>
      </c>
    </row>
    <row r="9" spans="1:6" ht="48" customHeight="1" x14ac:dyDescent="0.25">
      <c r="A9" s="16" t="s">
        <v>10</v>
      </c>
      <c r="B9" s="17" t="s">
        <v>11</v>
      </c>
      <c r="C9" s="42">
        <v>70000</v>
      </c>
      <c r="D9" s="42">
        <v>150000</v>
      </c>
      <c r="E9" s="46">
        <f>D9-C9</f>
        <v>80000</v>
      </c>
    </row>
    <row r="10" spans="1:6" ht="40.5" customHeight="1" x14ac:dyDescent="0.25">
      <c r="A10" s="23" t="s">
        <v>37</v>
      </c>
      <c r="B10" s="24" t="s">
        <v>38</v>
      </c>
      <c r="C10" s="45">
        <f>C11</f>
        <v>1225794.1399999999</v>
      </c>
      <c r="D10" s="45">
        <f>D11</f>
        <v>1347354.5699999998</v>
      </c>
      <c r="E10" s="44">
        <f t="shared" ref="E10:E17" si="0">D10-C10</f>
        <v>121560.42999999993</v>
      </c>
    </row>
    <row r="11" spans="1:6" ht="57" customHeight="1" x14ac:dyDescent="0.25">
      <c r="A11" s="16" t="s">
        <v>39</v>
      </c>
      <c r="B11" s="17" t="s">
        <v>40</v>
      </c>
      <c r="C11" s="42">
        <f>C12+C13+C14+C15</f>
        <v>1225794.1399999999</v>
      </c>
      <c r="D11" s="42">
        <f>D12+D13+D14+D15</f>
        <v>1347354.5699999998</v>
      </c>
      <c r="E11" s="46">
        <f t="shared" si="0"/>
        <v>121560.42999999993</v>
      </c>
    </row>
    <row r="12" spans="1:6" ht="83.25" customHeight="1" x14ac:dyDescent="0.25">
      <c r="A12" s="16" t="s">
        <v>41</v>
      </c>
      <c r="B12" s="17" t="s">
        <v>42</v>
      </c>
      <c r="C12" s="42">
        <v>444504.97</v>
      </c>
      <c r="D12" s="42">
        <v>628223.14</v>
      </c>
      <c r="E12" s="46">
        <f t="shared" si="0"/>
        <v>183718.17000000004</v>
      </c>
    </row>
    <row r="13" spans="1:6" ht="114.75" customHeight="1" x14ac:dyDescent="0.25">
      <c r="A13" s="16" t="s">
        <v>43</v>
      </c>
      <c r="B13" s="17" t="s">
        <v>44</v>
      </c>
      <c r="C13" s="42">
        <v>3114.46</v>
      </c>
      <c r="D13" s="42">
        <v>3395.48</v>
      </c>
      <c r="E13" s="46">
        <f t="shared" si="0"/>
        <v>281.02</v>
      </c>
    </row>
    <row r="14" spans="1:6" ht="99" customHeight="1" x14ac:dyDescent="0.25">
      <c r="A14" s="16" t="s">
        <v>45</v>
      </c>
      <c r="B14" s="17" t="s">
        <v>46</v>
      </c>
      <c r="C14" s="42">
        <v>860831.32</v>
      </c>
      <c r="D14" s="42">
        <v>813457.99</v>
      </c>
      <c r="E14" s="46">
        <f t="shared" si="0"/>
        <v>-47373.329999999958</v>
      </c>
    </row>
    <row r="15" spans="1:6" ht="102" customHeight="1" x14ac:dyDescent="0.25">
      <c r="A15" s="16" t="s">
        <v>47</v>
      </c>
      <c r="B15" s="17" t="s">
        <v>48</v>
      </c>
      <c r="C15" s="42">
        <v>-82656.61</v>
      </c>
      <c r="D15" s="42">
        <v>-97722.04</v>
      </c>
      <c r="E15" s="46">
        <f t="shared" si="0"/>
        <v>-15065.429999999993</v>
      </c>
    </row>
    <row r="16" spans="1:6" ht="31.5" x14ac:dyDescent="0.25">
      <c r="A16" s="23" t="s">
        <v>12</v>
      </c>
      <c r="B16" s="14" t="s">
        <v>13</v>
      </c>
      <c r="C16" s="44">
        <f>C17</f>
        <v>210000</v>
      </c>
      <c r="D16" s="44">
        <f>D17</f>
        <v>210000</v>
      </c>
      <c r="E16" s="46">
        <f t="shared" si="0"/>
        <v>0</v>
      </c>
    </row>
    <row r="17" spans="1:6" ht="20.25" customHeight="1" x14ac:dyDescent="0.25">
      <c r="A17" s="16" t="s">
        <v>14</v>
      </c>
      <c r="B17" s="12" t="s">
        <v>15</v>
      </c>
      <c r="C17" s="42">
        <v>210000</v>
      </c>
      <c r="D17" s="42">
        <v>210000</v>
      </c>
      <c r="E17" s="46">
        <f t="shared" si="0"/>
        <v>0</v>
      </c>
    </row>
    <row r="18" spans="1:6" ht="20.25" customHeight="1" x14ac:dyDescent="0.25">
      <c r="A18" s="23" t="s">
        <v>50</v>
      </c>
      <c r="B18" s="14" t="s">
        <v>51</v>
      </c>
      <c r="C18" s="45">
        <f>C19+C20</f>
        <v>3500000</v>
      </c>
      <c r="D18" s="45">
        <f>D19+D20</f>
        <v>4000000</v>
      </c>
      <c r="E18" s="46">
        <f>D18-C18</f>
        <v>500000</v>
      </c>
    </row>
    <row r="19" spans="1:6" ht="20.25" customHeight="1" x14ac:dyDescent="0.25">
      <c r="A19" s="16" t="s">
        <v>53</v>
      </c>
      <c r="B19" s="12" t="s">
        <v>52</v>
      </c>
      <c r="C19" s="42">
        <v>650000</v>
      </c>
      <c r="D19" s="42">
        <v>700000</v>
      </c>
      <c r="E19" s="46">
        <f t="shared" ref="E19:E23" si="1">D19-C19</f>
        <v>50000</v>
      </c>
    </row>
    <row r="20" spans="1:6" ht="20.25" customHeight="1" x14ac:dyDescent="0.25">
      <c r="A20" s="16" t="s">
        <v>54</v>
      </c>
      <c r="B20" s="12" t="s">
        <v>55</v>
      </c>
      <c r="C20" s="42">
        <f>C21+C22</f>
        <v>2850000</v>
      </c>
      <c r="D20" s="42">
        <f>D21+D22</f>
        <v>3300000</v>
      </c>
      <c r="E20" s="46">
        <f t="shared" si="1"/>
        <v>450000</v>
      </c>
    </row>
    <row r="21" spans="1:6" ht="48.6" customHeight="1" x14ac:dyDescent="0.25">
      <c r="A21" s="16" t="s">
        <v>56</v>
      </c>
      <c r="B21" s="12" t="s">
        <v>57</v>
      </c>
      <c r="C21" s="42">
        <v>1850000</v>
      </c>
      <c r="D21" s="42">
        <v>2100000</v>
      </c>
      <c r="E21" s="46">
        <f t="shared" si="1"/>
        <v>250000</v>
      </c>
    </row>
    <row r="22" spans="1:6" ht="65.45" customHeight="1" x14ac:dyDescent="0.25">
      <c r="A22" s="16" t="s">
        <v>58</v>
      </c>
      <c r="B22" s="12" t="s">
        <v>59</v>
      </c>
      <c r="C22" s="42">
        <v>1000000</v>
      </c>
      <c r="D22" s="42">
        <v>1200000</v>
      </c>
      <c r="E22" s="46">
        <f t="shared" si="1"/>
        <v>200000</v>
      </c>
    </row>
    <row r="23" spans="1:6" ht="51.75" customHeight="1" x14ac:dyDescent="0.25">
      <c r="A23" s="6" t="s">
        <v>17</v>
      </c>
      <c r="B23" s="11" t="s">
        <v>18</v>
      </c>
      <c r="C23" s="45">
        <f>C24+C25</f>
        <v>559700</v>
      </c>
      <c r="D23" s="45">
        <f>D24+D25</f>
        <v>542800</v>
      </c>
      <c r="E23" s="46">
        <f t="shared" si="1"/>
        <v>-16900</v>
      </c>
      <c r="F23" s="37">
        <f>D23+D26+D28+D30</f>
        <v>1185800</v>
      </c>
    </row>
    <row r="24" spans="1:6" ht="76.900000000000006" customHeight="1" x14ac:dyDescent="0.25">
      <c r="A24" s="16" t="s">
        <v>35</v>
      </c>
      <c r="B24" s="18" t="s">
        <v>19</v>
      </c>
      <c r="C24" s="42">
        <v>480000</v>
      </c>
      <c r="D24" s="42">
        <v>480000</v>
      </c>
      <c r="E24" s="46">
        <f>D24-C24</f>
        <v>0</v>
      </c>
    </row>
    <row r="25" spans="1:6" ht="118.9" customHeight="1" x14ac:dyDescent="0.25">
      <c r="A25" s="16" t="s">
        <v>60</v>
      </c>
      <c r="B25" s="12" t="s">
        <v>61</v>
      </c>
      <c r="C25" s="42">
        <v>79700</v>
      </c>
      <c r="D25" s="42">
        <v>62800</v>
      </c>
      <c r="E25" s="46">
        <f t="shared" ref="E25:E26" si="2">D25-C25</f>
        <v>-16900</v>
      </c>
    </row>
    <row r="26" spans="1:6" ht="36.75" customHeight="1" x14ac:dyDescent="0.25">
      <c r="A26" s="6" t="s">
        <v>20</v>
      </c>
      <c r="B26" s="7" t="s">
        <v>21</v>
      </c>
      <c r="C26" s="45">
        <f>C27</f>
        <v>23000</v>
      </c>
      <c r="D26" s="47">
        <f>D27</f>
        <v>23000</v>
      </c>
      <c r="E26" s="46">
        <f t="shared" si="2"/>
        <v>0</v>
      </c>
    </row>
    <row r="27" spans="1:6" ht="61.5" customHeight="1" x14ac:dyDescent="0.25">
      <c r="A27" s="16" t="s">
        <v>71</v>
      </c>
      <c r="B27" s="19" t="s">
        <v>22</v>
      </c>
      <c r="C27" s="42">
        <v>23000</v>
      </c>
      <c r="D27" s="42">
        <v>23000</v>
      </c>
      <c r="E27" s="46">
        <f>D27-C27</f>
        <v>0</v>
      </c>
    </row>
    <row r="28" spans="1:6" ht="41.25" customHeight="1" x14ac:dyDescent="0.25">
      <c r="A28" s="6" t="s">
        <v>23</v>
      </c>
      <c r="B28" s="14" t="s">
        <v>24</v>
      </c>
      <c r="C28" s="45">
        <f>C29</f>
        <v>120000</v>
      </c>
      <c r="D28" s="45">
        <f>D29</f>
        <v>120000</v>
      </c>
      <c r="E28" s="46">
        <f>D28-C28</f>
        <v>0</v>
      </c>
    </row>
    <row r="29" spans="1:6" ht="70.5" customHeight="1" x14ac:dyDescent="0.25">
      <c r="A29" s="8" t="s">
        <v>36</v>
      </c>
      <c r="B29" s="12" t="s">
        <v>25</v>
      </c>
      <c r="C29" s="42">
        <v>120000</v>
      </c>
      <c r="D29" s="42">
        <v>120000</v>
      </c>
      <c r="E29" s="42">
        <f t="shared" ref="E29:E30" si="3">D29-C29</f>
        <v>0</v>
      </c>
    </row>
    <row r="30" spans="1:6" ht="29.45" customHeight="1" x14ac:dyDescent="0.25">
      <c r="A30" s="23" t="s">
        <v>62</v>
      </c>
      <c r="B30" s="7" t="s">
        <v>63</v>
      </c>
      <c r="C30" s="44">
        <f>C31</f>
        <v>260000</v>
      </c>
      <c r="D30" s="44">
        <f>D31</f>
        <v>500000</v>
      </c>
      <c r="E30" s="42">
        <f t="shared" si="3"/>
        <v>240000</v>
      </c>
    </row>
    <row r="31" spans="1:6" ht="87.6" customHeight="1" x14ac:dyDescent="0.25">
      <c r="A31" s="16" t="s">
        <v>64</v>
      </c>
      <c r="B31" s="13" t="s">
        <v>65</v>
      </c>
      <c r="C31" s="42">
        <v>260000</v>
      </c>
      <c r="D31" s="42">
        <v>500000</v>
      </c>
      <c r="E31" s="46">
        <f>D31-C31</f>
        <v>240000</v>
      </c>
    </row>
    <row r="32" spans="1:6" ht="15.75" x14ac:dyDescent="0.25">
      <c r="A32" s="6" t="s">
        <v>26</v>
      </c>
      <c r="B32" s="7" t="s">
        <v>27</v>
      </c>
      <c r="C32" s="45">
        <f>C36+C39+C33</f>
        <v>15944091</v>
      </c>
      <c r="D32" s="45">
        <f>D34+D36+D39+D41</f>
        <v>0</v>
      </c>
      <c r="E32" s="45">
        <f>E34+E36+E39+E41</f>
        <v>-14129801</v>
      </c>
    </row>
    <row r="33" spans="1:5" ht="31.5" x14ac:dyDescent="0.25">
      <c r="A33" s="16" t="s">
        <v>117</v>
      </c>
      <c r="B33" s="19" t="s">
        <v>118</v>
      </c>
      <c r="C33" s="45">
        <f>C34+C35</f>
        <v>11715690</v>
      </c>
      <c r="D33" s="45"/>
      <c r="E33" s="45"/>
    </row>
    <row r="34" spans="1:5" ht="57.75" customHeight="1" x14ac:dyDescent="0.25">
      <c r="A34" s="16" t="s">
        <v>93</v>
      </c>
      <c r="B34" s="12" t="s">
        <v>28</v>
      </c>
      <c r="C34" s="42">
        <v>9901400</v>
      </c>
      <c r="D34" s="42">
        <v>0</v>
      </c>
      <c r="E34" s="46">
        <f t="shared" ref="E34:E43" si="4">D34-C34</f>
        <v>-9901400</v>
      </c>
    </row>
    <row r="35" spans="1:5" ht="57.75" customHeight="1" x14ac:dyDescent="0.25">
      <c r="A35" s="16" t="s">
        <v>116</v>
      </c>
      <c r="B35" s="12" t="s">
        <v>91</v>
      </c>
      <c r="C35" s="42">
        <v>1814290</v>
      </c>
      <c r="D35" s="42"/>
      <c r="E35" s="46"/>
    </row>
    <row r="36" spans="1:5" ht="51.75" customHeight="1" x14ac:dyDescent="0.25">
      <c r="A36" s="16" t="s">
        <v>94</v>
      </c>
      <c r="B36" s="12" t="s">
        <v>29</v>
      </c>
      <c r="C36" s="42">
        <f>C37+C38</f>
        <v>4227019</v>
      </c>
      <c r="D36" s="42">
        <f>D37+D38</f>
        <v>0</v>
      </c>
      <c r="E36" s="46">
        <f t="shared" si="4"/>
        <v>-4227019</v>
      </c>
    </row>
    <row r="37" spans="1:5" ht="51.75" customHeight="1" x14ac:dyDescent="0.25">
      <c r="A37" s="50" t="s">
        <v>97</v>
      </c>
      <c r="B37" s="12" t="s">
        <v>96</v>
      </c>
      <c r="C37" s="42">
        <v>0</v>
      </c>
      <c r="D37" s="42">
        <v>0</v>
      </c>
      <c r="E37" s="46"/>
    </row>
    <row r="38" spans="1:5" ht="33.75" customHeight="1" x14ac:dyDescent="0.25">
      <c r="A38" s="16" t="s">
        <v>95</v>
      </c>
      <c r="B38" s="12" t="s">
        <v>30</v>
      </c>
      <c r="C38" s="42">
        <v>4227019</v>
      </c>
      <c r="D38" s="42">
        <v>0</v>
      </c>
      <c r="E38" s="46">
        <f t="shared" si="4"/>
        <v>-4227019</v>
      </c>
    </row>
    <row r="39" spans="1:5" ht="38.25" customHeight="1" x14ac:dyDescent="0.25">
      <c r="A39" s="16" t="s">
        <v>66</v>
      </c>
      <c r="B39" s="12" t="s">
        <v>31</v>
      </c>
      <c r="C39" s="42">
        <f>C40</f>
        <v>1382</v>
      </c>
      <c r="D39" s="42"/>
      <c r="E39" s="46">
        <f t="shared" si="4"/>
        <v>-1382</v>
      </c>
    </row>
    <row r="40" spans="1:5" ht="79.150000000000006" customHeight="1" x14ac:dyDescent="0.25">
      <c r="A40" s="16" t="s">
        <v>67</v>
      </c>
      <c r="B40" s="12" t="s">
        <v>32</v>
      </c>
      <c r="C40" s="42">
        <v>1382</v>
      </c>
      <c r="D40" s="42"/>
      <c r="E40" s="46">
        <f t="shared" si="4"/>
        <v>-1382</v>
      </c>
    </row>
    <row r="41" spans="1:5" ht="30" customHeight="1" x14ac:dyDescent="0.25">
      <c r="A41" s="16" t="s">
        <v>68</v>
      </c>
      <c r="B41" s="12" t="s">
        <v>49</v>
      </c>
      <c r="C41" s="42">
        <v>0</v>
      </c>
      <c r="D41" s="42"/>
      <c r="E41" s="46">
        <f t="shared" si="4"/>
        <v>0</v>
      </c>
    </row>
    <row r="42" spans="1:5" ht="87" customHeight="1" thickBot="1" x14ac:dyDescent="0.3">
      <c r="A42" s="26" t="s">
        <v>69</v>
      </c>
      <c r="B42" s="27" t="s">
        <v>70</v>
      </c>
      <c r="C42" s="42">
        <v>0</v>
      </c>
      <c r="D42" s="9"/>
      <c r="E42" s="10">
        <f t="shared" si="4"/>
        <v>0</v>
      </c>
    </row>
    <row r="43" spans="1:5" ht="15.75" x14ac:dyDescent="0.25">
      <c r="A43" s="4"/>
      <c r="B43" s="5" t="s">
        <v>33</v>
      </c>
      <c r="C43" s="44">
        <f>C32+C5</f>
        <v>40862585.140000001</v>
      </c>
      <c r="D43" s="25">
        <f>D5+D32</f>
        <v>27533154.57</v>
      </c>
      <c r="E43" s="10">
        <f t="shared" si="4"/>
        <v>-13329430.57</v>
      </c>
    </row>
  </sheetData>
  <mergeCells count="4">
    <mergeCell ref="C2:E2"/>
    <mergeCell ref="B2:B3"/>
    <mergeCell ref="A2:A3"/>
    <mergeCell ref="A1:E1"/>
  </mergeCells>
  <pageMargins left="0.7" right="0.7" top="0.75" bottom="0.75" header="0.3" footer="0.3"/>
  <pageSetup paperSize="9" scale="7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2019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2019-12-09T05:29:32Z</cp:lastPrinted>
  <dcterms:created xsi:type="dcterms:W3CDTF">2015-09-09T09:38:53Z</dcterms:created>
  <dcterms:modified xsi:type="dcterms:W3CDTF">2019-12-09T11:38:44Z</dcterms:modified>
</cp:coreProperties>
</file>